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156" yWindow="0" windowWidth="21396" windowHeight="13176" tabRatio="793" activeTab="4"/>
  </bookViews>
  <sheets>
    <sheet name="Championship" sheetId="4" r:id="rId1"/>
    <sheet name="1st Section" sheetId="3" r:id="rId2"/>
    <sheet name="2nd Section" sheetId="2" r:id="rId3"/>
    <sheet name="3rd Section" sheetId="1" r:id="rId4"/>
    <sheet name="4th Section" sheetId="5" r:id="rId5"/>
  </sheets>
  <definedNames>
    <definedName name="_xlnm._FilterDatabase" localSheetId="4" hidden="1">'4th Section'!$B$1:$I$16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5"/>
  <c r="F10"/>
  <c r="H10"/>
  <c r="I10"/>
  <c r="F15"/>
  <c r="D15"/>
  <c r="H15"/>
  <c r="I15"/>
  <c r="D17"/>
  <c r="F17"/>
  <c r="H17"/>
  <c r="I17"/>
  <c r="D16"/>
  <c r="F16"/>
  <c r="H16"/>
  <c r="I16"/>
  <c r="D12"/>
  <c r="F12"/>
  <c r="H12"/>
  <c r="I12"/>
  <c r="D8"/>
  <c r="F8"/>
  <c r="H8"/>
  <c r="I8"/>
  <c r="D14"/>
  <c r="F14"/>
  <c r="H14"/>
  <c r="I14"/>
  <c r="D11"/>
  <c r="F11"/>
  <c r="H11"/>
  <c r="I11"/>
  <c r="D5"/>
  <c r="F5"/>
  <c r="H5"/>
  <c r="I5"/>
  <c r="D3"/>
  <c r="F3"/>
  <c r="H3"/>
  <c r="I3"/>
  <c r="D6"/>
  <c r="F6"/>
  <c r="H6"/>
  <c r="I6"/>
  <c r="D13"/>
  <c r="F13"/>
  <c r="H13"/>
  <c r="I13"/>
  <c r="D7"/>
  <c r="F7"/>
  <c r="H7"/>
  <c r="I7"/>
  <c r="D9"/>
  <c r="F9"/>
  <c r="H9"/>
  <c r="I9"/>
  <c r="D2"/>
  <c r="F2"/>
  <c r="H2"/>
  <c r="I2"/>
  <c r="D9" i="1"/>
  <c r="F9"/>
  <c r="H9"/>
  <c r="I9"/>
  <c r="D4"/>
  <c r="F4"/>
  <c r="H4"/>
  <c r="I4"/>
  <c r="D4" i="5"/>
  <c r="F4"/>
  <c r="H4"/>
  <c r="I4"/>
  <c r="D3" i="1"/>
  <c r="D11"/>
  <c r="D5"/>
  <c r="D8"/>
  <c r="D7"/>
  <c r="D10"/>
  <c r="D6"/>
  <c r="D2"/>
  <c r="F3"/>
  <c r="F11"/>
  <c r="F5"/>
  <c r="F8"/>
  <c r="F7"/>
  <c r="F10"/>
  <c r="F6"/>
  <c r="F2"/>
  <c r="F12"/>
  <c r="D12"/>
  <c r="F12" i="2"/>
  <c r="F7"/>
  <c r="F10"/>
  <c r="F4"/>
  <c r="F9"/>
  <c r="F5"/>
  <c r="F3"/>
  <c r="F8"/>
  <c r="F6"/>
  <c r="F11"/>
  <c r="F2"/>
  <c r="D12"/>
  <c r="D7"/>
  <c r="D10"/>
  <c r="D4"/>
  <c r="D9"/>
  <c r="D5"/>
  <c r="D3"/>
  <c r="D8"/>
  <c r="D6"/>
  <c r="D11"/>
  <c r="D2"/>
  <c r="F11" i="3"/>
  <c r="F9"/>
  <c r="F2"/>
  <c r="F4"/>
  <c r="F5"/>
  <c r="F6"/>
  <c r="F7"/>
  <c r="F8"/>
  <c r="F10"/>
  <c r="F3"/>
  <c r="D11"/>
  <c r="D9"/>
  <c r="D2"/>
  <c r="D4"/>
  <c r="D5"/>
  <c r="D6"/>
  <c r="D7"/>
  <c r="D8"/>
  <c r="D10"/>
  <c r="D3"/>
  <c r="F11" i="4"/>
  <c r="F4"/>
  <c r="F7"/>
  <c r="F9"/>
  <c r="F5"/>
  <c r="F8"/>
  <c r="F6"/>
  <c r="F10"/>
  <c r="F2"/>
  <c r="F3"/>
  <c r="D11"/>
  <c r="D4"/>
  <c r="D7"/>
  <c r="D9"/>
  <c r="D5"/>
  <c r="D8"/>
  <c r="D6"/>
  <c r="D10"/>
  <c r="D2"/>
  <c r="D3"/>
  <c r="H6" i="1"/>
  <c r="I6"/>
  <c r="H3"/>
  <c r="I3"/>
  <c r="H2"/>
  <c r="I2"/>
  <c r="H11"/>
  <c r="I11"/>
  <c r="H10"/>
  <c r="I10"/>
  <c r="H7"/>
  <c r="I7"/>
  <c r="H8"/>
  <c r="I8"/>
  <c r="H5"/>
  <c r="I5"/>
  <c r="H12"/>
  <c r="I12"/>
  <c r="H10" i="2"/>
  <c r="H7"/>
  <c r="I10"/>
  <c r="I7"/>
  <c r="H6"/>
  <c r="I6"/>
  <c r="H11"/>
  <c r="I11"/>
  <c r="H12"/>
  <c r="I12"/>
  <c r="H4"/>
  <c r="I4"/>
  <c r="H3"/>
  <c r="I3"/>
  <c r="H2"/>
  <c r="I2"/>
  <c r="H5"/>
  <c r="I5"/>
  <c r="H9"/>
  <c r="I9"/>
  <c r="H8"/>
  <c r="I8"/>
  <c r="H9" i="3"/>
  <c r="I9"/>
  <c r="H7"/>
  <c r="I7"/>
  <c r="H10"/>
  <c r="I10"/>
  <c r="H5"/>
  <c r="I5"/>
  <c r="H8"/>
  <c r="I8"/>
  <c r="H3"/>
  <c r="I3"/>
  <c r="H2"/>
  <c r="I2"/>
  <c r="H6"/>
  <c r="I6"/>
  <c r="H11"/>
  <c r="I11"/>
  <c r="H4"/>
  <c r="I4"/>
  <c r="H4" i="4"/>
  <c r="I4"/>
  <c r="H9"/>
  <c r="I9"/>
  <c r="H11"/>
  <c r="I11"/>
  <c r="H7"/>
  <c r="I7"/>
  <c r="H5"/>
  <c r="I5"/>
  <c r="H10"/>
  <c r="I10"/>
  <c r="H8"/>
  <c r="I8"/>
  <c r="H6"/>
  <c r="I6"/>
  <c r="H3"/>
  <c r="I3"/>
  <c r="H2"/>
  <c r="I2"/>
</calcChain>
</file>

<file path=xl/sharedStrings.xml><?xml version="1.0" encoding="utf-8"?>
<sst xmlns="http://schemas.openxmlformats.org/spreadsheetml/2006/main" count="145" uniqueCount="67">
  <si>
    <t>Shotts St. Patrick's Brass  </t>
  </si>
  <si>
    <t>Lochgelly</t>
  </si>
  <si>
    <t>Kirkintilloch Kelvin</t>
  </si>
  <si>
    <t>Barrhead Burgh</t>
  </si>
  <si>
    <t>Campbeltown Brass</t>
  </si>
  <si>
    <t>Newmilns &amp; Galston</t>
  </si>
  <si>
    <t>Bathgate</t>
  </si>
  <si>
    <t>Broxburn &amp; Livingston</t>
  </si>
  <si>
    <t>Band</t>
  </si>
  <si>
    <t>Total</t>
  </si>
  <si>
    <t>Whitburn</t>
  </si>
  <si>
    <t>Co-operative Funeralcare</t>
  </si>
  <si>
    <t>Kirkintilloch</t>
  </si>
  <si>
    <t>Kingdom Brass</t>
  </si>
  <si>
    <t>Dalmellington</t>
  </si>
  <si>
    <t>A</t>
  </si>
  <si>
    <t>Arbroath Instrumental</t>
  </si>
  <si>
    <t>Clackmannan District</t>
  </si>
  <si>
    <t>Unison Kinneil</t>
  </si>
  <si>
    <t>Annan Town</t>
  </si>
  <si>
    <t>Croy</t>
  </si>
  <si>
    <t>Dunaskin Doon</t>
  </si>
  <si>
    <t>Tullis Russell</t>
  </si>
  <si>
    <t>St Ronans</t>
  </si>
  <si>
    <t>Brass Sounds Inverclyde</t>
  </si>
  <si>
    <t>St Davids Brass</t>
  </si>
  <si>
    <t>Perthshire Brass</t>
  </si>
  <si>
    <t>Renfrew Burgh</t>
  </si>
  <si>
    <t>Buckhaven &amp; Methil</t>
  </si>
  <si>
    <t>Peebles Burgh</t>
  </si>
  <si>
    <t>Langholm Town</t>
  </si>
  <si>
    <t>Dumfries Town</t>
  </si>
  <si>
    <t>Selkirk Silver</t>
  </si>
  <si>
    <t>Bon Accord B</t>
  </si>
  <si>
    <t>Tullis Russell Intermediate</t>
  </si>
  <si>
    <t>Queensferry Community Brass</t>
  </si>
  <si>
    <t>Dunfermline Town</t>
  </si>
  <si>
    <t>Hawick Saxhorn</t>
  </si>
  <si>
    <t>Dysart Colliery</t>
  </si>
  <si>
    <t>Callander Brass</t>
  </si>
  <si>
    <t>Penicuik Silver</t>
  </si>
  <si>
    <t>Dundee Instrumental</t>
  </si>
  <si>
    <t>Registered Bands</t>
  </si>
  <si>
    <t>Coalburn</t>
  </si>
  <si>
    <t>Jedforest Instrumental</t>
  </si>
  <si>
    <t>Tayport Instrumental</t>
  </si>
  <si>
    <t>Boness &amp; Carridden</t>
  </si>
  <si>
    <t>Dalkeith &amp; Monktonhall</t>
  </si>
  <si>
    <t>Whitburn Heartlands</t>
  </si>
  <si>
    <t>Creetown Silver</t>
  </si>
  <si>
    <t>Highland Brass</t>
  </si>
  <si>
    <t>Stranraer Brass</t>
  </si>
  <si>
    <t>Granite City</t>
  </si>
  <si>
    <t>Bon Accord</t>
  </si>
  <si>
    <t>2015 Place</t>
  </si>
  <si>
    <t>Newtongrange Silver</t>
  </si>
  <si>
    <t>Johnstone Silver</t>
  </si>
  <si>
    <t>Newlands Concert</t>
  </si>
  <si>
    <t>Forfar Instrumental</t>
  </si>
  <si>
    <t>Irvine and Dreghorn</t>
  </si>
  <si>
    <t>Mactaggart Scott</t>
  </si>
  <si>
    <t>2016 Place</t>
  </si>
  <si>
    <t>2015 (x0.5)</t>
  </si>
  <si>
    <t>Newmains &amp; District</t>
  </si>
  <si>
    <t>2017 Place</t>
  </si>
  <si>
    <t>2017 (x2)</t>
  </si>
  <si>
    <t>Kilmarnock Concert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</si>
</sst>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scheme val="minor"/>
    </font>
    <font>
      <b/>
      <sz val="11"/>
      <name val="Calibri"/>
      <scheme val="min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sz val="11"/>
      <color rgb="FF008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9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3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="125" zoomScaleNormal="125" zoomScalePageLayoutView="125" workbookViewId="0"/>
  </sheetViews>
  <sheetFormatPr defaultColWidth="8.77734375" defaultRowHeight="14.4"/>
  <cols>
    <col min="1" max="1" width="4.44140625" customWidth="1"/>
    <col min="2" max="2" width="20.44140625" bestFit="1" customWidth="1"/>
    <col min="3" max="9" width="11.77734375" style="2" customWidth="1"/>
  </cols>
  <sheetData>
    <row r="1" spans="1:9" s="5" customFormat="1">
      <c r="B1" s="5" t="s">
        <v>8</v>
      </c>
      <c r="C1" s="6" t="s">
        <v>54</v>
      </c>
      <c r="D1" s="6" t="s">
        <v>62</v>
      </c>
      <c r="E1" s="6" t="s">
        <v>61</v>
      </c>
      <c r="F1" s="6">
        <v>2016</v>
      </c>
      <c r="G1" s="6" t="s">
        <v>64</v>
      </c>
      <c r="H1" s="6" t="s">
        <v>65</v>
      </c>
      <c r="I1" s="6" t="s">
        <v>9</v>
      </c>
    </row>
    <row r="2" spans="1:9" s="10" customFormat="1">
      <c r="A2" s="13">
        <v>1</v>
      </c>
      <c r="B2" s="10" t="s">
        <v>10</v>
      </c>
      <c r="C2" s="13">
        <v>1</v>
      </c>
      <c r="D2" s="13">
        <f t="shared" ref="D2:D11" si="0">IF(C2="A",D$21/2,C2/2)</f>
        <v>0.5</v>
      </c>
      <c r="E2" s="13">
        <v>2</v>
      </c>
      <c r="F2" s="13">
        <f t="shared" ref="F2:F11" si="1">IF(E2="A",D$22,E2)</f>
        <v>2</v>
      </c>
      <c r="G2" s="13">
        <v>1</v>
      </c>
      <c r="H2" s="13">
        <f t="shared" ref="H2:H11" si="2">G2*2</f>
        <v>2</v>
      </c>
      <c r="I2" s="13">
        <f t="shared" ref="I2:I11" si="3">D2+F2+H2</f>
        <v>4.5</v>
      </c>
    </row>
    <row r="3" spans="1:9" s="3" customFormat="1">
      <c r="A3" s="4">
        <v>2</v>
      </c>
      <c r="B3" s="3" t="s">
        <v>11</v>
      </c>
      <c r="C3" s="4">
        <v>2</v>
      </c>
      <c r="D3" s="4">
        <f t="shared" si="0"/>
        <v>1</v>
      </c>
      <c r="E3" s="4">
        <v>1</v>
      </c>
      <c r="F3" s="4">
        <f t="shared" si="1"/>
        <v>1</v>
      </c>
      <c r="G3" s="4">
        <v>2</v>
      </c>
      <c r="H3" s="4">
        <f t="shared" si="2"/>
        <v>4</v>
      </c>
      <c r="I3" s="4">
        <f t="shared" si="3"/>
        <v>6</v>
      </c>
    </row>
    <row r="4" spans="1:9" s="3" customFormat="1">
      <c r="A4" s="4">
        <v>3</v>
      </c>
      <c r="B4" s="3" t="s">
        <v>46</v>
      </c>
      <c r="C4" s="4" t="s">
        <v>15</v>
      </c>
      <c r="D4" s="4">
        <f t="shared" si="0"/>
        <v>2.75</v>
      </c>
      <c r="E4" s="4" t="s">
        <v>15</v>
      </c>
      <c r="F4" s="4">
        <f t="shared" si="1"/>
        <v>5.5</v>
      </c>
      <c r="G4" s="4">
        <v>3</v>
      </c>
      <c r="H4" s="4">
        <f t="shared" si="2"/>
        <v>6</v>
      </c>
      <c r="I4" s="4">
        <f t="shared" si="3"/>
        <v>14.25</v>
      </c>
    </row>
    <row r="5" spans="1:9" s="3" customFormat="1">
      <c r="A5" s="4">
        <v>4</v>
      </c>
      <c r="B5" s="3" t="s">
        <v>14</v>
      </c>
      <c r="C5" s="4">
        <v>6</v>
      </c>
      <c r="D5" s="4">
        <f t="shared" si="0"/>
        <v>3</v>
      </c>
      <c r="E5" s="4">
        <v>4</v>
      </c>
      <c r="F5" s="4">
        <f t="shared" si="1"/>
        <v>4</v>
      </c>
      <c r="G5" s="4">
        <v>4</v>
      </c>
      <c r="H5" s="4">
        <f t="shared" si="2"/>
        <v>8</v>
      </c>
      <c r="I5" s="4">
        <f t="shared" si="3"/>
        <v>15</v>
      </c>
    </row>
    <row r="6" spans="1:9" s="3" customFormat="1">
      <c r="A6" s="4">
        <v>5</v>
      </c>
      <c r="B6" s="3" t="s">
        <v>12</v>
      </c>
      <c r="C6" s="4">
        <v>5</v>
      </c>
      <c r="D6" s="4">
        <f t="shared" si="0"/>
        <v>2.5</v>
      </c>
      <c r="E6" s="4">
        <v>3</v>
      </c>
      <c r="F6" s="4">
        <f t="shared" si="1"/>
        <v>3</v>
      </c>
      <c r="G6" s="4">
        <v>5</v>
      </c>
      <c r="H6" s="4">
        <f t="shared" si="2"/>
        <v>10</v>
      </c>
      <c r="I6" s="4">
        <f t="shared" si="3"/>
        <v>15.5</v>
      </c>
    </row>
    <row r="7" spans="1:9" s="3" customFormat="1">
      <c r="A7" s="4">
        <v>6</v>
      </c>
      <c r="B7" s="3" t="s">
        <v>53</v>
      </c>
      <c r="C7" s="4">
        <v>3</v>
      </c>
      <c r="D7" s="4">
        <f t="shared" si="0"/>
        <v>1.5</v>
      </c>
      <c r="E7" s="4">
        <v>5</v>
      </c>
      <c r="F7" s="4">
        <f t="shared" si="1"/>
        <v>5</v>
      </c>
      <c r="G7" s="4">
        <v>6</v>
      </c>
      <c r="H7" s="4">
        <f t="shared" si="2"/>
        <v>12</v>
      </c>
      <c r="I7" s="4">
        <f t="shared" si="3"/>
        <v>18.5</v>
      </c>
    </row>
    <row r="8" spans="1:9" s="3" customFormat="1">
      <c r="A8" s="4">
        <v>7</v>
      </c>
      <c r="B8" s="3" t="s">
        <v>22</v>
      </c>
      <c r="C8" s="4" t="s">
        <v>15</v>
      </c>
      <c r="D8" s="4">
        <f t="shared" si="0"/>
        <v>2.75</v>
      </c>
      <c r="E8" s="4" t="s">
        <v>15</v>
      </c>
      <c r="F8" s="4">
        <f t="shared" si="1"/>
        <v>5.5</v>
      </c>
      <c r="G8" s="4">
        <v>7</v>
      </c>
      <c r="H8" s="4">
        <f t="shared" si="2"/>
        <v>14</v>
      </c>
      <c r="I8" s="4">
        <f t="shared" si="3"/>
        <v>22.25</v>
      </c>
    </row>
    <row r="9" spans="1:9" s="3" customFormat="1">
      <c r="A9" s="4">
        <v>8</v>
      </c>
      <c r="B9" s="3" t="s">
        <v>2</v>
      </c>
      <c r="C9" s="4">
        <v>7</v>
      </c>
      <c r="D9" s="4">
        <f t="shared" si="0"/>
        <v>3.5</v>
      </c>
      <c r="E9" s="4">
        <v>6</v>
      </c>
      <c r="F9" s="4">
        <f t="shared" si="1"/>
        <v>6</v>
      </c>
      <c r="G9" s="4">
        <v>8</v>
      </c>
      <c r="H9" s="4">
        <f t="shared" si="2"/>
        <v>16</v>
      </c>
      <c r="I9" s="4">
        <f t="shared" si="3"/>
        <v>25.5</v>
      </c>
    </row>
    <row r="10" spans="1:9" s="9" customFormat="1">
      <c r="A10" s="11">
        <v>9</v>
      </c>
      <c r="B10" s="9" t="s">
        <v>13</v>
      </c>
      <c r="C10" s="11">
        <v>4</v>
      </c>
      <c r="D10" s="11">
        <f t="shared" si="0"/>
        <v>2</v>
      </c>
      <c r="E10" s="11">
        <v>7</v>
      </c>
      <c r="F10" s="11">
        <f t="shared" si="1"/>
        <v>7</v>
      </c>
      <c r="G10" s="11">
        <v>9</v>
      </c>
      <c r="H10" s="11">
        <f t="shared" si="2"/>
        <v>18</v>
      </c>
      <c r="I10" s="11">
        <f t="shared" si="3"/>
        <v>27</v>
      </c>
    </row>
    <row r="11" spans="1:9" s="9" customFormat="1">
      <c r="A11" s="11">
        <v>10</v>
      </c>
      <c r="B11" s="9" t="s">
        <v>18</v>
      </c>
      <c r="C11" s="11" t="s">
        <v>15</v>
      </c>
      <c r="D11" s="11">
        <f t="shared" si="0"/>
        <v>2.75</v>
      </c>
      <c r="E11" s="11">
        <v>8</v>
      </c>
      <c r="F11" s="11">
        <f t="shared" si="1"/>
        <v>8</v>
      </c>
      <c r="G11" s="11">
        <v>10</v>
      </c>
      <c r="H11" s="11">
        <f t="shared" si="2"/>
        <v>20</v>
      </c>
      <c r="I11" s="11">
        <f t="shared" si="3"/>
        <v>30.75</v>
      </c>
    </row>
    <row r="12" spans="1:9">
      <c r="A12" s="2"/>
    </row>
    <row r="15" spans="1:9">
      <c r="B15" s="2"/>
    </row>
    <row r="16" spans="1:9">
      <c r="B16" s="2"/>
    </row>
    <row r="17" spans="2:4">
      <c r="B17" s="2"/>
    </row>
    <row r="20" spans="2:4">
      <c r="B20" s="7" t="s">
        <v>42</v>
      </c>
    </row>
    <row r="21" spans="2:4">
      <c r="B21" s="2">
        <v>2015</v>
      </c>
      <c r="C21" s="2">
        <v>10</v>
      </c>
      <c r="D21" s="2">
        <v>5.5</v>
      </c>
    </row>
    <row r="22" spans="2:4">
      <c r="B22" s="2">
        <v>2016</v>
      </c>
      <c r="C22" s="2">
        <v>10</v>
      </c>
      <c r="D22" s="2">
        <v>5.5</v>
      </c>
    </row>
    <row r="23" spans="2:4">
      <c r="B23" s="2">
        <v>2017</v>
      </c>
      <c r="C23" s="2">
        <v>10</v>
      </c>
      <c r="D23" s="2">
        <v>5.5</v>
      </c>
    </row>
  </sheetData>
  <sortState ref="B2:I11">
    <sortCondition ref="I2:I11"/>
    <sortCondition ref="G2:G11"/>
  </sortState>
  <printOptions gridLines="1"/>
  <pageMargins left="0.7" right="0.7" top="0.75" bottom="0.75" header="0.3" footer="0.3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="125" zoomScaleNormal="125" zoomScalePageLayoutView="125" workbookViewId="0"/>
  </sheetViews>
  <sheetFormatPr defaultColWidth="8.77734375" defaultRowHeight="14.4"/>
  <cols>
    <col min="1" max="1" width="4.44140625" customWidth="1"/>
    <col min="2" max="2" width="20.6640625" bestFit="1" customWidth="1"/>
    <col min="3" max="9" width="11.77734375" style="2" customWidth="1"/>
  </cols>
  <sheetData>
    <row r="1" spans="1:9" s="5" customFormat="1">
      <c r="B1" s="5" t="s">
        <v>8</v>
      </c>
      <c r="C1" s="6" t="s">
        <v>54</v>
      </c>
      <c r="D1" s="6" t="s">
        <v>62</v>
      </c>
      <c r="E1" s="6" t="s">
        <v>61</v>
      </c>
      <c r="F1" s="6">
        <v>2016</v>
      </c>
      <c r="G1" s="6" t="s">
        <v>64</v>
      </c>
      <c r="H1" s="6" t="s">
        <v>65</v>
      </c>
      <c r="I1" s="6" t="s">
        <v>9</v>
      </c>
    </row>
    <row r="2" spans="1:9" s="10" customFormat="1">
      <c r="A2" s="13">
        <v>1</v>
      </c>
      <c r="B2" s="10" t="s">
        <v>6</v>
      </c>
      <c r="C2" s="13">
        <v>5</v>
      </c>
      <c r="D2" s="13">
        <f t="shared" ref="D2:D11" si="0">IF(C2="A",D$21/2,C2/2)</f>
        <v>2.5</v>
      </c>
      <c r="E2" s="13">
        <v>3</v>
      </c>
      <c r="F2" s="13">
        <f t="shared" ref="F2:F11" si="1">IF(E2="A",D$22,E2)</f>
        <v>3</v>
      </c>
      <c r="G2" s="13">
        <v>2</v>
      </c>
      <c r="H2" s="13">
        <f t="shared" ref="H2:H11" si="2">G2*2</f>
        <v>4</v>
      </c>
      <c r="I2" s="13">
        <f t="shared" ref="I2:I11" si="3">D2+F2+H2</f>
        <v>9.5</v>
      </c>
    </row>
    <row r="3" spans="1:9" s="10" customFormat="1">
      <c r="A3" s="13">
        <v>2</v>
      </c>
      <c r="B3" s="10" t="s">
        <v>55</v>
      </c>
      <c r="C3" s="13" t="s">
        <v>15</v>
      </c>
      <c r="D3" s="13">
        <f t="shared" si="0"/>
        <v>2.75</v>
      </c>
      <c r="E3" s="13" t="s">
        <v>15</v>
      </c>
      <c r="F3" s="13">
        <f t="shared" si="1"/>
        <v>5.5</v>
      </c>
      <c r="G3" s="13">
        <v>1</v>
      </c>
      <c r="H3" s="13">
        <f t="shared" si="2"/>
        <v>2</v>
      </c>
      <c r="I3" s="13">
        <f t="shared" si="3"/>
        <v>10.25</v>
      </c>
    </row>
    <row r="4" spans="1:9" s="3" customFormat="1">
      <c r="A4" s="4">
        <v>3</v>
      </c>
      <c r="B4" s="3" t="s">
        <v>52</v>
      </c>
      <c r="C4" s="4" t="s">
        <v>15</v>
      </c>
      <c r="D4" s="4">
        <f t="shared" si="0"/>
        <v>2.75</v>
      </c>
      <c r="E4" s="4">
        <v>6</v>
      </c>
      <c r="F4" s="4">
        <f t="shared" si="1"/>
        <v>6</v>
      </c>
      <c r="G4" s="4">
        <v>3</v>
      </c>
      <c r="H4" s="4">
        <f t="shared" si="2"/>
        <v>6</v>
      </c>
      <c r="I4" s="4">
        <f t="shared" si="3"/>
        <v>14.75</v>
      </c>
    </row>
    <row r="5" spans="1:9" s="3" customFormat="1">
      <c r="A5" s="4">
        <v>4</v>
      </c>
      <c r="B5" s="3" t="s">
        <v>1</v>
      </c>
      <c r="C5" s="4" t="s">
        <v>15</v>
      </c>
      <c r="D5" s="4">
        <f t="shared" si="0"/>
        <v>2.75</v>
      </c>
      <c r="E5" s="4">
        <v>4</v>
      </c>
      <c r="F5" s="4">
        <f t="shared" si="1"/>
        <v>4</v>
      </c>
      <c r="G5" s="4">
        <v>5</v>
      </c>
      <c r="H5" s="4">
        <f t="shared" si="2"/>
        <v>10</v>
      </c>
      <c r="I5" s="4">
        <f t="shared" si="3"/>
        <v>16.75</v>
      </c>
    </row>
    <row r="6" spans="1:9" s="3" customFormat="1">
      <c r="A6" s="4">
        <v>5</v>
      </c>
      <c r="B6" s="3" t="s">
        <v>56</v>
      </c>
      <c r="C6" s="4">
        <v>3</v>
      </c>
      <c r="D6" s="4">
        <f t="shared" si="0"/>
        <v>1.5</v>
      </c>
      <c r="E6" s="4">
        <v>8</v>
      </c>
      <c r="F6" s="4">
        <f t="shared" si="1"/>
        <v>8</v>
      </c>
      <c r="G6" s="4">
        <v>4</v>
      </c>
      <c r="H6" s="4">
        <f t="shared" si="2"/>
        <v>8</v>
      </c>
      <c r="I6" s="4">
        <f t="shared" si="3"/>
        <v>17.5</v>
      </c>
    </row>
    <row r="7" spans="1:9" s="3" customFormat="1">
      <c r="A7" s="4">
        <v>6</v>
      </c>
      <c r="B7" s="3" t="s">
        <v>5</v>
      </c>
      <c r="C7" s="4">
        <v>9</v>
      </c>
      <c r="D7" s="4">
        <f t="shared" si="0"/>
        <v>4.5</v>
      </c>
      <c r="E7" s="4">
        <v>5</v>
      </c>
      <c r="F7" s="4">
        <f t="shared" si="1"/>
        <v>5</v>
      </c>
      <c r="G7" s="4">
        <v>6</v>
      </c>
      <c r="H7" s="4">
        <f t="shared" si="2"/>
        <v>12</v>
      </c>
      <c r="I7" s="4">
        <f t="shared" si="3"/>
        <v>21.5</v>
      </c>
    </row>
    <row r="8" spans="1:9" s="3" customFormat="1">
      <c r="A8" s="4">
        <v>7</v>
      </c>
      <c r="B8" s="3" t="s">
        <v>21</v>
      </c>
      <c r="C8" s="4" t="s">
        <v>15</v>
      </c>
      <c r="D8" s="4">
        <f t="shared" si="0"/>
        <v>2.75</v>
      </c>
      <c r="E8" s="4" t="s">
        <v>15</v>
      </c>
      <c r="F8" s="4">
        <f t="shared" si="1"/>
        <v>5.5</v>
      </c>
      <c r="G8" s="4">
        <v>7</v>
      </c>
      <c r="H8" s="4">
        <f t="shared" si="2"/>
        <v>14</v>
      </c>
      <c r="I8" s="4">
        <f t="shared" si="3"/>
        <v>22.25</v>
      </c>
    </row>
    <row r="9" spans="1:9" s="3" customFormat="1">
      <c r="A9" s="4">
        <v>8</v>
      </c>
      <c r="B9" s="3" t="s">
        <v>43</v>
      </c>
      <c r="C9" s="4" t="s">
        <v>15</v>
      </c>
      <c r="D9" s="4">
        <f t="shared" si="0"/>
        <v>2.75</v>
      </c>
      <c r="E9" s="4" t="s">
        <v>15</v>
      </c>
      <c r="F9" s="4">
        <f t="shared" si="1"/>
        <v>5.5</v>
      </c>
      <c r="G9" s="4">
        <v>8</v>
      </c>
      <c r="H9" s="4">
        <f t="shared" si="2"/>
        <v>16</v>
      </c>
      <c r="I9" s="4">
        <f t="shared" si="3"/>
        <v>24.25</v>
      </c>
    </row>
    <row r="10" spans="1:9" s="9" customFormat="1">
      <c r="A10" s="11">
        <v>9</v>
      </c>
      <c r="B10" s="9" t="s">
        <v>17</v>
      </c>
      <c r="C10" s="11" t="s">
        <v>15</v>
      </c>
      <c r="D10" s="11">
        <f t="shared" si="0"/>
        <v>2.75</v>
      </c>
      <c r="E10" s="11" t="s">
        <v>15</v>
      </c>
      <c r="F10" s="11">
        <f t="shared" si="1"/>
        <v>5.5</v>
      </c>
      <c r="G10" s="11">
        <v>9</v>
      </c>
      <c r="H10" s="11">
        <f t="shared" si="2"/>
        <v>18</v>
      </c>
      <c r="I10" s="11">
        <f t="shared" si="3"/>
        <v>26.25</v>
      </c>
    </row>
    <row r="11" spans="1:9" s="9" customFormat="1">
      <c r="A11" s="11">
        <v>10</v>
      </c>
      <c r="B11" s="9" t="s">
        <v>19</v>
      </c>
      <c r="C11" s="11" t="s">
        <v>15</v>
      </c>
      <c r="D11" s="11">
        <f t="shared" si="0"/>
        <v>2.75</v>
      </c>
      <c r="E11" s="11">
        <v>7</v>
      </c>
      <c r="F11" s="11">
        <f t="shared" si="1"/>
        <v>7</v>
      </c>
      <c r="G11" s="11">
        <v>10</v>
      </c>
      <c r="H11" s="11">
        <f t="shared" si="2"/>
        <v>20</v>
      </c>
      <c r="I11" s="11">
        <f t="shared" si="3"/>
        <v>29.75</v>
      </c>
    </row>
    <row r="20" spans="2:4">
      <c r="B20" s="7" t="s">
        <v>42</v>
      </c>
    </row>
    <row r="21" spans="2:4">
      <c r="B21" s="2">
        <v>2015</v>
      </c>
      <c r="C21" s="2">
        <v>10</v>
      </c>
      <c r="D21" s="2">
        <v>5.5</v>
      </c>
    </row>
    <row r="22" spans="2:4">
      <c r="B22" s="2">
        <v>2016</v>
      </c>
      <c r="C22" s="2">
        <v>10</v>
      </c>
      <c r="D22" s="2">
        <v>5.5</v>
      </c>
    </row>
    <row r="23" spans="2:4">
      <c r="B23" s="2">
        <v>2017</v>
      </c>
      <c r="C23" s="2">
        <v>10</v>
      </c>
      <c r="D23" s="2">
        <v>5.5</v>
      </c>
    </row>
  </sheetData>
  <sortState ref="B2:I11">
    <sortCondition ref="I2:I11"/>
    <sortCondition ref="G2:G11"/>
  </sortState>
  <printOptions gridLines="1"/>
  <pageMargins left="0.7" right="0.7" top="0.75" bottom="0.75" header="0.3" footer="0.3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="125" zoomScaleNormal="125" zoomScalePageLayoutView="125" workbookViewId="0"/>
  </sheetViews>
  <sheetFormatPr defaultColWidth="8.77734375" defaultRowHeight="14.4"/>
  <cols>
    <col min="1" max="1" width="4.44140625" style="3" customWidth="1"/>
    <col min="2" max="2" width="20.109375" customWidth="1"/>
    <col min="3" max="9" width="11.77734375" style="2" customWidth="1"/>
  </cols>
  <sheetData>
    <row r="1" spans="1:9">
      <c r="B1" s="5" t="s">
        <v>8</v>
      </c>
      <c r="C1" s="6" t="s">
        <v>54</v>
      </c>
      <c r="D1" s="6" t="s">
        <v>62</v>
      </c>
      <c r="E1" s="6" t="s">
        <v>61</v>
      </c>
      <c r="F1" s="6">
        <v>2016</v>
      </c>
      <c r="G1" s="6" t="s">
        <v>64</v>
      </c>
      <c r="H1" s="6" t="s">
        <v>65</v>
      </c>
      <c r="I1" s="6" t="s">
        <v>9</v>
      </c>
    </row>
    <row r="2" spans="1:9" s="10" customFormat="1">
      <c r="A2" s="13">
        <v>1</v>
      </c>
      <c r="B2" s="10" t="s">
        <v>16</v>
      </c>
      <c r="C2" s="13">
        <v>6</v>
      </c>
      <c r="D2" s="13">
        <f t="shared" ref="D2:D12" si="0">IF(C2="A",D$21/2,C2/2)</f>
        <v>3</v>
      </c>
      <c r="E2" s="13">
        <v>3</v>
      </c>
      <c r="F2" s="13">
        <f t="shared" ref="F2:F12" si="1">IF(E2="A",D$22,E2)</f>
        <v>3</v>
      </c>
      <c r="G2" s="13">
        <v>1</v>
      </c>
      <c r="H2" s="13">
        <f t="shared" ref="H2:H12" si="2">G2*2</f>
        <v>2</v>
      </c>
      <c r="I2" s="13">
        <f t="shared" ref="I2:I12" si="3">D2+F2+H2</f>
        <v>8</v>
      </c>
    </row>
    <row r="3" spans="1:9" s="10" customFormat="1">
      <c r="A3" s="13">
        <v>2</v>
      </c>
      <c r="B3" s="10" t="s">
        <v>47</v>
      </c>
      <c r="C3" s="13" t="s">
        <v>15</v>
      </c>
      <c r="D3" s="13">
        <f t="shared" si="0"/>
        <v>3.25</v>
      </c>
      <c r="E3" s="13" t="s">
        <v>15</v>
      </c>
      <c r="F3" s="13">
        <f t="shared" si="1"/>
        <v>6</v>
      </c>
      <c r="G3" s="13">
        <v>2</v>
      </c>
      <c r="H3" s="13">
        <f t="shared" si="2"/>
        <v>4</v>
      </c>
      <c r="I3" s="13">
        <f t="shared" si="3"/>
        <v>13.25</v>
      </c>
    </row>
    <row r="4" spans="1:9" s="10" customFormat="1">
      <c r="A4" s="4">
        <v>3</v>
      </c>
      <c r="B4" s="3" t="s">
        <v>7</v>
      </c>
      <c r="C4" s="4">
        <v>4</v>
      </c>
      <c r="D4" s="4">
        <f t="shared" si="0"/>
        <v>2</v>
      </c>
      <c r="E4" s="4">
        <v>4</v>
      </c>
      <c r="F4" s="4">
        <f t="shared" si="1"/>
        <v>4</v>
      </c>
      <c r="G4" s="4">
        <v>5</v>
      </c>
      <c r="H4" s="4">
        <f t="shared" si="2"/>
        <v>10</v>
      </c>
      <c r="I4" s="4">
        <f t="shared" si="3"/>
        <v>16</v>
      </c>
    </row>
    <row r="5" spans="1:9" s="3" customFormat="1">
      <c r="A5" s="4">
        <v>4</v>
      </c>
      <c r="B5" s="3" t="s">
        <v>0</v>
      </c>
      <c r="C5" s="4">
        <v>10</v>
      </c>
      <c r="D5" s="4">
        <f t="shared" si="0"/>
        <v>5</v>
      </c>
      <c r="E5" s="4">
        <v>6</v>
      </c>
      <c r="F5" s="4">
        <f t="shared" si="1"/>
        <v>6</v>
      </c>
      <c r="G5" s="4">
        <v>3</v>
      </c>
      <c r="H5" s="4">
        <f t="shared" si="2"/>
        <v>6</v>
      </c>
      <c r="I5" s="4">
        <f t="shared" si="3"/>
        <v>17</v>
      </c>
    </row>
    <row r="6" spans="1:9" s="3" customFormat="1">
      <c r="A6" s="4">
        <v>5</v>
      </c>
      <c r="B6" s="3" t="s">
        <v>27</v>
      </c>
      <c r="C6" s="4" t="s">
        <v>15</v>
      </c>
      <c r="D6" s="4">
        <f t="shared" si="0"/>
        <v>3.25</v>
      </c>
      <c r="E6" s="4">
        <v>9</v>
      </c>
      <c r="F6" s="4">
        <f t="shared" si="1"/>
        <v>9</v>
      </c>
      <c r="G6" s="4">
        <v>4</v>
      </c>
      <c r="H6" s="4">
        <f t="shared" si="2"/>
        <v>8</v>
      </c>
      <c r="I6" s="4">
        <f t="shared" si="3"/>
        <v>20.25</v>
      </c>
    </row>
    <row r="7" spans="1:9" s="3" customFormat="1">
      <c r="A7" s="4">
        <v>6</v>
      </c>
      <c r="B7" s="3" t="s">
        <v>4</v>
      </c>
      <c r="C7" s="4" t="s">
        <v>15</v>
      </c>
      <c r="D7" s="4">
        <f t="shared" si="0"/>
        <v>3.25</v>
      </c>
      <c r="E7" s="4" t="s">
        <v>15</v>
      </c>
      <c r="F7" s="4">
        <f t="shared" si="1"/>
        <v>6</v>
      </c>
      <c r="G7" s="4">
        <v>6</v>
      </c>
      <c r="H7" s="4">
        <f t="shared" si="2"/>
        <v>12</v>
      </c>
      <c r="I7" s="4">
        <f t="shared" si="3"/>
        <v>21.25</v>
      </c>
    </row>
    <row r="8" spans="1:9" s="3" customFormat="1">
      <c r="A8" s="4">
        <v>7</v>
      </c>
      <c r="B8" s="3" t="s">
        <v>20</v>
      </c>
      <c r="C8" s="4">
        <v>2</v>
      </c>
      <c r="D8" s="4">
        <f t="shared" si="0"/>
        <v>1</v>
      </c>
      <c r="E8" s="4">
        <v>5</v>
      </c>
      <c r="F8" s="4">
        <f t="shared" si="1"/>
        <v>5</v>
      </c>
      <c r="G8" s="4">
        <v>8</v>
      </c>
      <c r="H8" s="4">
        <f t="shared" si="2"/>
        <v>16</v>
      </c>
      <c r="I8" s="4">
        <f t="shared" si="3"/>
        <v>22</v>
      </c>
    </row>
    <row r="9" spans="1:9" s="3" customFormat="1">
      <c r="A9" s="4">
        <v>8</v>
      </c>
      <c r="B9" s="3" t="s">
        <v>23</v>
      </c>
      <c r="C9" s="4">
        <v>5</v>
      </c>
      <c r="D9" s="4">
        <f t="shared" si="0"/>
        <v>2.5</v>
      </c>
      <c r="E9" s="4">
        <v>7</v>
      </c>
      <c r="F9" s="4">
        <f t="shared" si="1"/>
        <v>7</v>
      </c>
      <c r="G9" s="4">
        <v>7</v>
      </c>
      <c r="H9" s="4">
        <f t="shared" si="2"/>
        <v>14</v>
      </c>
      <c r="I9" s="4">
        <f t="shared" si="3"/>
        <v>23.5</v>
      </c>
    </row>
    <row r="10" spans="1:9" s="3" customFormat="1">
      <c r="A10" s="4">
        <v>9</v>
      </c>
      <c r="B10" s="3" t="s">
        <v>44</v>
      </c>
      <c r="C10" s="4" t="s">
        <v>15</v>
      </c>
      <c r="D10" s="4">
        <f t="shared" si="0"/>
        <v>3.25</v>
      </c>
      <c r="E10" s="4" t="s">
        <v>15</v>
      </c>
      <c r="F10" s="4">
        <f t="shared" si="1"/>
        <v>6</v>
      </c>
      <c r="G10" s="4">
        <v>9</v>
      </c>
      <c r="H10" s="4">
        <f t="shared" si="2"/>
        <v>18</v>
      </c>
      <c r="I10" s="4">
        <f t="shared" si="3"/>
        <v>27.25</v>
      </c>
    </row>
    <row r="11" spans="1:9" s="9" customFormat="1">
      <c r="A11" s="11">
        <v>10</v>
      </c>
      <c r="B11" s="9" t="s">
        <v>32</v>
      </c>
      <c r="C11" s="11" t="s">
        <v>15</v>
      </c>
      <c r="D11" s="11">
        <f t="shared" si="0"/>
        <v>3.25</v>
      </c>
      <c r="E11" s="11" t="s">
        <v>15</v>
      </c>
      <c r="F11" s="11">
        <f t="shared" si="1"/>
        <v>6</v>
      </c>
      <c r="G11" s="11">
        <v>10</v>
      </c>
      <c r="H11" s="11">
        <f t="shared" si="2"/>
        <v>20</v>
      </c>
      <c r="I11" s="11">
        <f t="shared" si="3"/>
        <v>29.25</v>
      </c>
    </row>
    <row r="12" spans="1:9" s="9" customFormat="1">
      <c r="A12" s="11">
        <v>11</v>
      </c>
      <c r="B12" s="9" t="s">
        <v>26</v>
      </c>
      <c r="C12" s="11">
        <v>9</v>
      </c>
      <c r="D12" s="11">
        <f t="shared" si="0"/>
        <v>4.5</v>
      </c>
      <c r="E12" s="11">
        <v>8</v>
      </c>
      <c r="F12" s="11">
        <f t="shared" si="1"/>
        <v>8</v>
      </c>
      <c r="G12" s="11">
        <v>11</v>
      </c>
      <c r="H12" s="11">
        <f t="shared" si="2"/>
        <v>22</v>
      </c>
      <c r="I12" s="11">
        <f t="shared" si="3"/>
        <v>34.5</v>
      </c>
    </row>
    <row r="13" spans="1:9" s="9" customFormat="1">
      <c r="A13" s="4"/>
      <c r="B13" s="3"/>
      <c r="C13" s="4"/>
      <c r="D13" s="4"/>
      <c r="E13" s="4"/>
      <c r="F13" s="4"/>
      <c r="G13" s="4"/>
      <c r="H13" s="4"/>
      <c r="I13" s="4"/>
    </row>
    <row r="14" spans="1:9">
      <c r="B14" s="1"/>
    </row>
    <row r="20" spans="2:4">
      <c r="B20" s="7" t="s">
        <v>42</v>
      </c>
    </row>
    <row r="21" spans="2:4">
      <c r="B21" s="2">
        <v>2015</v>
      </c>
      <c r="C21" s="2">
        <v>12</v>
      </c>
      <c r="D21" s="2">
        <v>6.5</v>
      </c>
    </row>
    <row r="22" spans="2:4">
      <c r="B22" s="2">
        <v>2016</v>
      </c>
      <c r="C22" s="2">
        <v>11</v>
      </c>
      <c r="D22" s="2">
        <v>6</v>
      </c>
    </row>
    <row r="23" spans="2:4">
      <c r="B23" s="2">
        <v>2017</v>
      </c>
      <c r="C23" s="2">
        <v>11</v>
      </c>
      <c r="D23" s="2">
        <v>6</v>
      </c>
    </row>
  </sheetData>
  <sortState ref="B2:I12">
    <sortCondition ref="I2:I12"/>
    <sortCondition ref="G2:G12"/>
  </sortState>
  <printOptions gridLines="1"/>
  <pageMargins left="0.7" right="0.7" top="0.75" bottom="0.75" header="0.3" footer="0.3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="125" zoomScaleNormal="125" zoomScalePageLayoutView="125" workbookViewId="0"/>
  </sheetViews>
  <sheetFormatPr defaultColWidth="8.77734375" defaultRowHeight="14.4"/>
  <cols>
    <col min="1" max="1" width="4.109375" customWidth="1"/>
    <col min="2" max="2" width="20.109375" customWidth="1"/>
    <col min="3" max="9" width="11.77734375" style="2" customWidth="1"/>
  </cols>
  <sheetData>
    <row r="1" spans="1:9" s="5" customFormat="1">
      <c r="B1" s="5" t="s">
        <v>8</v>
      </c>
      <c r="C1" s="6" t="s">
        <v>54</v>
      </c>
      <c r="D1" s="6" t="s">
        <v>62</v>
      </c>
      <c r="E1" s="6" t="s">
        <v>61</v>
      </c>
      <c r="F1" s="6">
        <v>2016</v>
      </c>
      <c r="G1" s="6" t="s">
        <v>64</v>
      </c>
      <c r="H1" s="6" t="s">
        <v>65</v>
      </c>
      <c r="I1" s="6" t="s">
        <v>9</v>
      </c>
    </row>
    <row r="2" spans="1:9" s="10" customFormat="1">
      <c r="A2" s="14">
        <v>1</v>
      </c>
      <c r="B2" s="10" t="s">
        <v>59</v>
      </c>
      <c r="C2" s="13" t="s">
        <v>15</v>
      </c>
      <c r="D2" s="13">
        <f t="shared" ref="D2:D12" si="0">IF(C2="A",D$21/2,C2/2)</f>
        <v>2.75</v>
      </c>
      <c r="E2" s="13" t="s">
        <v>15</v>
      </c>
      <c r="F2" s="13">
        <f t="shared" ref="F2:F12" si="1">IF(E2="A",D$22,E2)</f>
        <v>5.5</v>
      </c>
      <c r="G2" s="13">
        <v>1</v>
      </c>
      <c r="H2" s="13">
        <f t="shared" ref="H2:H12" si="2">G2*2</f>
        <v>2</v>
      </c>
      <c r="I2" s="13">
        <f t="shared" ref="I2:I12" si="3">D2+F2+H2</f>
        <v>10.25</v>
      </c>
    </row>
    <row r="3" spans="1:9" s="10" customFormat="1">
      <c r="A3" s="14">
        <v>2</v>
      </c>
      <c r="B3" s="10" t="s">
        <v>25</v>
      </c>
      <c r="C3" s="13" t="s">
        <v>15</v>
      </c>
      <c r="D3" s="13">
        <f t="shared" si="0"/>
        <v>2.75</v>
      </c>
      <c r="E3" s="13" t="s">
        <v>15</v>
      </c>
      <c r="F3" s="13">
        <f t="shared" si="1"/>
        <v>5.5</v>
      </c>
      <c r="G3" s="13">
        <v>2</v>
      </c>
      <c r="H3" s="13">
        <f t="shared" si="2"/>
        <v>4</v>
      </c>
      <c r="I3" s="13">
        <f t="shared" si="3"/>
        <v>12.25</v>
      </c>
    </row>
    <row r="4" spans="1:9" s="3" customFormat="1">
      <c r="A4" s="8">
        <v>3</v>
      </c>
      <c r="B4" s="3" t="s">
        <v>28</v>
      </c>
      <c r="C4" s="4" t="s">
        <v>15</v>
      </c>
      <c r="D4" s="4">
        <f t="shared" si="0"/>
        <v>2.75</v>
      </c>
      <c r="E4" s="4">
        <v>4</v>
      </c>
      <c r="F4" s="4">
        <f t="shared" si="1"/>
        <v>4</v>
      </c>
      <c r="G4" s="4">
        <v>3</v>
      </c>
      <c r="H4" s="4">
        <f t="shared" si="2"/>
        <v>6</v>
      </c>
      <c r="I4" s="4">
        <f t="shared" si="3"/>
        <v>12.75</v>
      </c>
    </row>
    <row r="5" spans="1:9" s="3" customFormat="1">
      <c r="A5" s="8">
        <v>4</v>
      </c>
      <c r="B5" s="3" t="s">
        <v>34</v>
      </c>
      <c r="C5" s="4" t="s">
        <v>15</v>
      </c>
      <c r="D5" s="4">
        <f t="shared" si="0"/>
        <v>2.75</v>
      </c>
      <c r="E5" s="4">
        <v>3</v>
      </c>
      <c r="F5" s="4">
        <f t="shared" si="1"/>
        <v>3</v>
      </c>
      <c r="G5" s="4">
        <v>5</v>
      </c>
      <c r="H5" s="4">
        <f t="shared" si="2"/>
        <v>10</v>
      </c>
      <c r="I5" s="4">
        <f t="shared" si="3"/>
        <v>15.75</v>
      </c>
    </row>
    <row r="6" spans="1:9" s="3" customFormat="1">
      <c r="A6" s="8">
        <v>5</v>
      </c>
      <c r="B6" s="3" t="s">
        <v>24</v>
      </c>
      <c r="C6" s="4" t="s">
        <v>15</v>
      </c>
      <c r="D6" s="4">
        <f t="shared" si="0"/>
        <v>2.75</v>
      </c>
      <c r="E6" s="4" t="s">
        <v>15</v>
      </c>
      <c r="F6" s="4">
        <f t="shared" si="1"/>
        <v>5.5</v>
      </c>
      <c r="G6" s="4">
        <v>4</v>
      </c>
      <c r="H6" s="4">
        <f t="shared" si="2"/>
        <v>8</v>
      </c>
      <c r="I6" s="4">
        <f t="shared" si="3"/>
        <v>16.25</v>
      </c>
    </row>
    <row r="7" spans="1:9" s="3" customFormat="1">
      <c r="A7" s="8">
        <v>6</v>
      </c>
      <c r="B7" s="3" t="s">
        <v>30</v>
      </c>
      <c r="C7" s="4">
        <v>3</v>
      </c>
      <c r="D7" s="4">
        <f t="shared" si="0"/>
        <v>1.5</v>
      </c>
      <c r="E7" s="4">
        <v>6</v>
      </c>
      <c r="F7" s="4">
        <f t="shared" si="1"/>
        <v>6</v>
      </c>
      <c r="G7" s="4">
        <v>7</v>
      </c>
      <c r="H7" s="4">
        <f t="shared" si="2"/>
        <v>14</v>
      </c>
      <c r="I7" s="4">
        <f t="shared" si="3"/>
        <v>21.5</v>
      </c>
    </row>
    <row r="8" spans="1:9" s="3" customFormat="1">
      <c r="A8" s="8">
        <v>7</v>
      </c>
      <c r="B8" s="3" t="s">
        <v>60</v>
      </c>
      <c r="C8" s="4" t="s">
        <v>15</v>
      </c>
      <c r="D8" s="4">
        <f t="shared" si="0"/>
        <v>2.75</v>
      </c>
      <c r="E8" s="4">
        <v>8</v>
      </c>
      <c r="F8" s="4">
        <f t="shared" si="1"/>
        <v>8</v>
      </c>
      <c r="G8" s="4">
        <v>6</v>
      </c>
      <c r="H8" s="4">
        <f t="shared" si="2"/>
        <v>12</v>
      </c>
      <c r="I8" s="4">
        <f t="shared" si="3"/>
        <v>22.75</v>
      </c>
    </row>
    <row r="9" spans="1:9" s="3" customFormat="1">
      <c r="A9" s="8">
        <v>8</v>
      </c>
      <c r="B9" s="3" t="s">
        <v>29</v>
      </c>
      <c r="C9" s="4" t="s">
        <v>15</v>
      </c>
      <c r="D9" s="4">
        <f t="shared" si="0"/>
        <v>2.75</v>
      </c>
      <c r="E9" s="4" t="s">
        <v>15</v>
      </c>
      <c r="F9" s="4">
        <f t="shared" si="1"/>
        <v>5.5</v>
      </c>
      <c r="G9" s="4">
        <v>8</v>
      </c>
      <c r="H9" s="4">
        <f t="shared" si="2"/>
        <v>16</v>
      </c>
      <c r="I9" s="4">
        <f t="shared" si="3"/>
        <v>24.25</v>
      </c>
    </row>
    <row r="10" spans="1:9" s="3" customFormat="1">
      <c r="A10" s="8">
        <v>9</v>
      </c>
      <c r="B10" s="3" t="s">
        <v>36</v>
      </c>
      <c r="C10" s="4" t="s">
        <v>15</v>
      </c>
      <c r="D10" s="4">
        <f t="shared" si="0"/>
        <v>2.75</v>
      </c>
      <c r="E10" s="4" t="s">
        <v>15</v>
      </c>
      <c r="F10" s="4">
        <f t="shared" si="1"/>
        <v>5.5</v>
      </c>
      <c r="G10" s="4">
        <v>9</v>
      </c>
      <c r="H10" s="4">
        <f t="shared" si="2"/>
        <v>18</v>
      </c>
      <c r="I10" s="4">
        <f t="shared" si="3"/>
        <v>26.25</v>
      </c>
    </row>
    <row r="11" spans="1:9" s="9" customFormat="1">
      <c r="A11" s="12">
        <v>10</v>
      </c>
      <c r="B11" s="9" t="s">
        <v>3</v>
      </c>
      <c r="C11" s="11">
        <v>5</v>
      </c>
      <c r="D11" s="11">
        <f t="shared" si="0"/>
        <v>2.5</v>
      </c>
      <c r="E11" s="11">
        <v>5</v>
      </c>
      <c r="F11" s="11">
        <f t="shared" si="1"/>
        <v>5</v>
      </c>
      <c r="G11" s="11">
        <v>11</v>
      </c>
      <c r="H11" s="11">
        <f t="shared" si="2"/>
        <v>22</v>
      </c>
      <c r="I11" s="11">
        <f t="shared" si="3"/>
        <v>29.5</v>
      </c>
    </row>
    <row r="12" spans="1:9" s="9" customFormat="1">
      <c r="A12" s="12">
        <v>11</v>
      </c>
      <c r="B12" s="9" t="s">
        <v>48</v>
      </c>
      <c r="C12" s="11" t="s">
        <v>15</v>
      </c>
      <c r="D12" s="11">
        <f t="shared" si="0"/>
        <v>2.75</v>
      </c>
      <c r="E12" s="11">
        <v>7</v>
      </c>
      <c r="F12" s="11">
        <f t="shared" si="1"/>
        <v>7</v>
      </c>
      <c r="G12" s="11">
        <v>10</v>
      </c>
      <c r="H12" s="11">
        <f t="shared" si="2"/>
        <v>20</v>
      </c>
      <c r="I12" s="11">
        <f t="shared" si="3"/>
        <v>29.75</v>
      </c>
    </row>
    <row r="13" spans="1:9">
      <c r="A13" s="3"/>
      <c r="B13" s="9"/>
    </row>
    <row r="14" spans="1:9">
      <c r="B14" s="9"/>
    </row>
    <row r="20" spans="2:4">
      <c r="B20" s="7" t="s">
        <v>42</v>
      </c>
    </row>
    <row r="21" spans="2:4">
      <c r="B21" s="2">
        <v>2015</v>
      </c>
      <c r="C21" s="2">
        <v>10</v>
      </c>
      <c r="D21" s="2">
        <v>5.5</v>
      </c>
    </row>
    <row r="22" spans="2:4">
      <c r="B22" s="2">
        <v>2016</v>
      </c>
      <c r="C22" s="2">
        <v>10</v>
      </c>
      <c r="D22" s="2">
        <v>5.5</v>
      </c>
    </row>
    <row r="23" spans="2:4">
      <c r="B23" s="2">
        <v>2017</v>
      </c>
      <c r="C23" s="2">
        <v>11</v>
      </c>
      <c r="D23" s="2">
        <v>6</v>
      </c>
    </row>
  </sheetData>
  <sortState ref="B2:I12">
    <sortCondition ref="I2:I12"/>
    <sortCondition ref="G2:G12"/>
  </sortState>
  <printOptions gridLines="1"/>
  <pageMargins left="0.7" right="0.7" top="0.75" bottom="0.75" header="0.3" footer="0.3"/>
  <pageSetup paperSize="9" orientation="landscape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125" zoomScaleNormal="125" zoomScalePageLayoutView="125" workbookViewId="0"/>
  </sheetViews>
  <sheetFormatPr defaultColWidth="11.5546875" defaultRowHeight="14.4"/>
  <cols>
    <col min="1" max="1" width="4.44140625" customWidth="1"/>
    <col min="2" max="2" width="24" bestFit="1" customWidth="1"/>
    <col min="3" max="9" width="11.77734375" style="2" customWidth="1"/>
  </cols>
  <sheetData>
    <row r="1" spans="1:9" s="5" customFormat="1">
      <c r="B1" s="5" t="s">
        <v>8</v>
      </c>
      <c r="C1" s="6" t="s">
        <v>54</v>
      </c>
      <c r="D1" s="6" t="s">
        <v>62</v>
      </c>
      <c r="E1" s="6" t="s">
        <v>61</v>
      </c>
      <c r="F1" s="6">
        <v>2016</v>
      </c>
      <c r="G1" s="6" t="s">
        <v>64</v>
      </c>
      <c r="H1" s="6" t="s">
        <v>65</v>
      </c>
      <c r="I1" s="6" t="s">
        <v>9</v>
      </c>
    </row>
    <row r="2" spans="1:9" s="10" customFormat="1">
      <c r="A2" s="13">
        <v>1</v>
      </c>
      <c r="B2" s="10" t="s">
        <v>63</v>
      </c>
      <c r="C2" s="13" t="s">
        <v>15</v>
      </c>
      <c r="D2" s="13">
        <f t="shared" ref="D2:D17" si="0">IF(C2="A",D$21/2,IF(C2="N",(C$21+1)/2,C2/2))</f>
        <v>4.25</v>
      </c>
      <c r="E2" s="13">
        <v>4</v>
      </c>
      <c r="F2" s="13">
        <f t="shared" ref="F2:F17" si="1">IF(E2="A",D$22,IF(E2="N",C$22+1,E2))</f>
        <v>4</v>
      </c>
      <c r="G2" s="13">
        <v>2</v>
      </c>
      <c r="H2" s="13">
        <f t="shared" ref="H2:H17" si="2">G2*2</f>
        <v>4</v>
      </c>
      <c r="I2" s="13">
        <f t="shared" ref="I2:I17" si="3">D2+F2+H2</f>
        <v>12.25</v>
      </c>
    </row>
    <row r="3" spans="1:9" s="10" customFormat="1">
      <c r="A3" s="13">
        <v>2</v>
      </c>
      <c r="B3" s="10" t="s">
        <v>38</v>
      </c>
      <c r="C3" s="13">
        <v>6</v>
      </c>
      <c r="D3" s="13">
        <f t="shared" si="0"/>
        <v>3</v>
      </c>
      <c r="E3" s="13">
        <v>11</v>
      </c>
      <c r="F3" s="13">
        <f t="shared" si="1"/>
        <v>11</v>
      </c>
      <c r="G3" s="13">
        <v>1</v>
      </c>
      <c r="H3" s="13">
        <f t="shared" si="2"/>
        <v>2</v>
      </c>
      <c r="I3" s="13">
        <f t="shared" si="3"/>
        <v>16</v>
      </c>
    </row>
    <row r="4" spans="1:9" s="3" customFormat="1">
      <c r="A4" s="4">
        <v>3</v>
      </c>
      <c r="B4" s="3" t="s">
        <v>40</v>
      </c>
      <c r="C4" s="4">
        <v>4</v>
      </c>
      <c r="D4" s="4">
        <f t="shared" si="0"/>
        <v>2</v>
      </c>
      <c r="E4" s="4">
        <v>5</v>
      </c>
      <c r="F4" s="4">
        <f t="shared" si="1"/>
        <v>5</v>
      </c>
      <c r="G4" s="4">
        <v>5</v>
      </c>
      <c r="H4" s="4">
        <f t="shared" si="2"/>
        <v>10</v>
      </c>
      <c r="I4" s="4">
        <f t="shared" si="3"/>
        <v>17</v>
      </c>
    </row>
    <row r="5" spans="1:9">
      <c r="A5" s="4">
        <v>4</v>
      </c>
      <c r="B5" s="3" t="s">
        <v>33</v>
      </c>
      <c r="C5" s="4">
        <v>13</v>
      </c>
      <c r="D5" s="4">
        <f t="shared" si="0"/>
        <v>6.5</v>
      </c>
      <c r="E5" s="4">
        <v>8</v>
      </c>
      <c r="F5" s="4">
        <f t="shared" si="1"/>
        <v>8</v>
      </c>
      <c r="G5" s="4">
        <v>3</v>
      </c>
      <c r="H5" s="4">
        <f t="shared" si="2"/>
        <v>6</v>
      </c>
      <c r="I5" s="4">
        <f t="shared" si="3"/>
        <v>20.5</v>
      </c>
    </row>
    <row r="6" spans="1:9">
      <c r="A6" s="4">
        <v>5</v>
      </c>
      <c r="B6" s="3" t="s">
        <v>31</v>
      </c>
      <c r="C6" s="4" t="s">
        <v>15</v>
      </c>
      <c r="D6" s="4">
        <f t="shared" si="0"/>
        <v>4.25</v>
      </c>
      <c r="E6" s="4" t="s">
        <v>15</v>
      </c>
      <c r="F6" s="4">
        <f t="shared" si="1"/>
        <v>8.5</v>
      </c>
      <c r="G6" s="4">
        <v>6</v>
      </c>
      <c r="H6" s="4">
        <f t="shared" si="2"/>
        <v>12</v>
      </c>
      <c r="I6" s="4">
        <f t="shared" si="3"/>
        <v>24.75</v>
      </c>
    </row>
    <row r="7" spans="1:9">
      <c r="A7" s="4">
        <v>6</v>
      </c>
      <c r="B7" s="3" t="s">
        <v>57</v>
      </c>
      <c r="C7" s="4">
        <v>8</v>
      </c>
      <c r="D7" s="4">
        <f t="shared" si="0"/>
        <v>4</v>
      </c>
      <c r="E7" s="4">
        <v>7</v>
      </c>
      <c r="F7" s="4">
        <f t="shared" si="1"/>
        <v>7</v>
      </c>
      <c r="G7" s="4">
        <v>7</v>
      </c>
      <c r="H7" s="4">
        <f t="shared" si="2"/>
        <v>14</v>
      </c>
      <c r="I7" s="4">
        <f t="shared" si="3"/>
        <v>25</v>
      </c>
    </row>
    <row r="8" spans="1:9">
      <c r="A8" s="4">
        <v>7</v>
      </c>
      <c r="B8" s="3" t="s">
        <v>41</v>
      </c>
      <c r="C8" s="4">
        <v>9</v>
      </c>
      <c r="D8" s="4">
        <f t="shared" si="0"/>
        <v>4.5</v>
      </c>
      <c r="E8" s="4">
        <v>13</v>
      </c>
      <c r="F8" s="4">
        <f t="shared" si="1"/>
        <v>13</v>
      </c>
      <c r="G8" s="4">
        <v>4</v>
      </c>
      <c r="H8" s="4">
        <f t="shared" si="2"/>
        <v>8</v>
      </c>
      <c r="I8" s="4">
        <f t="shared" si="3"/>
        <v>25.5</v>
      </c>
    </row>
    <row r="9" spans="1:9">
      <c r="A9" s="4">
        <v>8</v>
      </c>
      <c r="B9" s="3" t="s">
        <v>50</v>
      </c>
      <c r="C9" s="4">
        <v>5</v>
      </c>
      <c r="D9" s="4">
        <f t="shared" si="0"/>
        <v>2.5</v>
      </c>
      <c r="E9" s="4">
        <v>6</v>
      </c>
      <c r="F9" s="4">
        <f t="shared" si="1"/>
        <v>6</v>
      </c>
      <c r="G9" s="4">
        <v>9</v>
      </c>
      <c r="H9" s="4">
        <f t="shared" si="2"/>
        <v>18</v>
      </c>
      <c r="I9" s="4">
        <f t="shared" si="3"/>
        <v>26.5</v>
      </c>
    </row>
    <row r="10" spans="1:9" s="3" customFormat="1">
      <c r="A10" s="4">
        <v>9</v>
      </c>
      <c r="B10" s="3" t="s">
        <v>66</v>
      </c>
      <c r="C10" s="4" t="s">
        <v>15</v>
      </c>
      <c r="D10" s="4">
        <f t="shared" si="0"/>
        <v>4.25</v>
      </c>
      <c r="E10" s="4" t="s">
        <v>15</v>
      </c>
      <c r="F10" s="4">
        <f t="shared" si="1"/>
        <v>8.5</v>
      </c>
      <c r="G10" s="4">
        <v>8</v>
      </c>
      <c r="H10" s="4">
        <f t="shared" si="2"/>
        <v>16</v>
      </c>
      <c r="I10" s="4">
        <f t="shared" si="3"/>
        <v>28.75</v>
      </c>
    </row>
    <row r="11" spans="1:9" s="3" customFormat="1">
      <c r="A11" s="4">
        <v>10</v>
      </c>
      <c r="B11" s="3" t="s">
        <v>51</v>
      </c>
      <c r="C11" s="4">
        <v>14</v>
      </c>
      <c r="D11" s="4">
        <f t="shared" si="0"/>
        <v>7</v>
      </c>
      <c r="E11" s="4">
        <v>9</v>
      </c>
      <c r="F11" s="4">
        <f t="shared" si="1"/>
        <v>9</v>
      </c>
      <c r="G11" s="4">
        <v>10</v>
      </c>
      <c r="H11" s="4">
        <f t="shared" si="2"/>
        <v>20</v>
      </c>
      <c r="I11" s="4">
        <f t="shared" si="3"/>
        <v>36</v>
      </c>
    </row>
    <row r="12" spans="1:9">
      <c r="A12" s="4">
        <v>11</v>
      </c>
      <c r="B12" s="3" t="s">
        <v>37</v>
      </c>
      <c r="C12" s="4">
        <v>16</v>
      </c>
      <c r="D12" s="4">
        <f t="shared" si="0"/>
        <v>8</v>
      </c>
      <c r="E12" s="4">
        <v>10</v>
      </c>
      <c r="F12" s="4">
        <f t="shared" si="1"/>
        <v>10</v>
      </c>
      <c r="G12" s="4">
        <v>11</v>
      </c>
      <c r="H12" s="4">
        <f t="shared" si="2"/>
        <v>22</v>
      </c>
      <c r="I12" s="4">
        <f t="shared" si="3"/>
        <v>40</v>
      </c>
    </row>
    <row r="13" spans="1:9">
      <c r="A13" s="4">
        <v>12</v>
      </c>
      <c r="B13" s="3" t="s">
        <v>45</v>
      </c>
      <c r="C13" s="4" t="s">
        <v>15</v>
      </c>
      <c r="D13" s="4">
        <f t="shared" si="0"/>
        <v>4.25</v>
      </c>
      <c r="E13" s="4" t="s">
        <v>15</v>
      </c>
      <c r="F13" s="4">
        <f t="shared" si="1"/>
        <v>8.5</v>
      </c>
      <c r="G13" s="4">
        <v>14</v>
      </c>
      <c r="H13" s="4">
        <f t="shared" si="2"/>
        <v>28</v>
      </c>
      <c r="I13" s="4">
        <f t="shared" si="3"/>
        <v>40.75</v>
      </c>
    </row>
    <row r="14" spans="1:9">
      <c r="A14" s="4">
        <v>13</v>
      </c>
      <c r="B14" s="3" t="s">
        <v>35</v>
      </c>
      <c r="C14" s="4">
        <v>11</v>
      </c>
      <c r="D14" s="4">
        <f t="shared" si="0"/>
        <v>5.5</v>
      </c>
      <c r="E14" s="4">
        <v>12</v>
      </c>
      <c r="F14" s="4">
        <f t="shared" si="1"/>
        <v>12</v>
      </c>
      <c r="G14" s="4">
        <v>13</v>
      </c>
      <c r="H14" s="4">
        <f t="shared" si="2"/>
        <v>26</v>
      </c>
      <c r="I14" s="4">
        <f t="shared" si="3"/>
        <v>43.5</v>
      </c>
    </row>
    <row r="15" spans="1:9">
      <c r="A15" s="4">
        <v>14</v>
      </c>
      <c r="B15" s="3" t="s">
        <v>58</v>
      </c>
      <c r="C15" s="4">
        <v>15</v>
      </c>
      <c r="D15" s="4">
        <f t="shared" si="0"/>
        <v>7.5</v>
      </c>
      <c r="E15" s="4">
        <v>14</v>
      </c>
      <c r="F15" s="4">
        <f t="shared" si="1"/>
        <v>14</v>
      </c>
      <c r="G15" s="4">
        <v>12</v>
      </c>
      <c r="H15" s="4">
        <f t="shared" si="2"/>
        <v>24</v>
      </c>
      <c r="I15" s="4">
        <f t="shared" si="3"/>
        <v>45.5</v>
      </c>
    </row>
    <row r="16" spans="1:9">
      <c r="A16" s="4">
        <v>15</v>
      </c>
      <c r="B16" s="3" t="s">
        <v>39</v>
      </c>
      <c r="C16" s="4" t="s">
        <v>15</v>
      </c>
      <c r="D16" s="4">
        <f t="shared" si="0"/>
        <v>4.25</v>
      </c>
      <c r="E16" s="4">
        <v>15</v>
      </c>
      <c r="F16" s="4">
        <f t="shared" si="1"/>
        <v>15</v>
      </c>
      <c r="G16" s="4">
        <v>14</v>
      </c>
      <c r="H16" s="4">
        <f t="shared" si="2"/>
        <v>28</v>
      </c>
      <c r="I16" s="4">
        <f t="shared" si="3"/>
        <v>47.25</v>
      </c>
    </row>
    <row r="17" spans="1:9" s="3" customFormat="1">
      <c r="A17" s="4">
        <v>16</v>
      </c>
      <c r="B17" s="3" t="s">
        <v>49</v>
      </c>
      <c r="C17" s="4">
        <v>12</v>
      </c>
      <c r="D17" s="4">
        <f t="shared" si="0"/>
        <v>6</v>
      </c>
      <c r="E17" s="4">
        <v>15</v>
      </c>
      <c r="F17" s="4">
        <f t="shared" si="1"/>
        <v>15</v>
      </c>
      <c r="G17" s="4">
        <v>14</v>
      </c>
      <c r="H17" s="4">
        <f t="shared" si="2"/>
        <v>28</v>
      </c>
      <c r="I17" s="4">
        <f t="shared" si="3"/>
        <v>49</v>
      </c>
    </row>
    <row r="18" spans="1:9">
      <c r="B18" s="9"/>
    </row>
    <row r="19" spans="1:9">
      <c r="B19" s="9"/>
    </row>
    <row r="20" spans="1:9">
      <c r="B20" s="7" t="s">
        <v>42</v>
      </c>
    </row>
    <row r="21" spans="1:9">
      <c r="B21" s="2">
        <v>2015</v>
      </c>
      <c r="C21" s="2">
        <v>16</v>
      </c>
      <c r="D21" s="2">
        <v>8.5</v>
      </c>
    </row>
    <row r="22" spans="1:9">
      <c r="B22" s="2">
        <v>2016</v>
      </c>
      <c r="C22" s="2">
        <v>16</v>
      </c>
      <c r="D22" s="2">
        <v>8.5</v>
      </c>
    </row>
    <row r="23" spans="1:9">
      <c r="B23" s="2">
        <v>2017</v>
      </c>
      <c r="C23" s="2">
        <v>15</v>
      </c>
      <c r="D23" s="2">
        <v>8</v>
      </c>
    </row>
  </sheetData>
  <sortState ref="B2:I17">
    <sortCondition ref="I2:I17"/>
    <sortCondition ref="G2:G17"/>
  </sortState>
  <printOptions gridLines="1"/>
  <pageMargins left="0.75" right="0.75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Championship</vt:lpstr>
      <vt:lpstr>1st Section</vt:lpstr>
      <vt:lpstr>2nd Section</vt:lpstr>
      <vt:lpstr>3rd Section</vt:lpstr>
      <vt:lpstr>4th Section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Peter Fraser</cp:lastModifiedBy>
  <cp:lastPrinted>2017-03-13T15:23:33Z</cp:lastPrinted>
  <dcterms:created xsi:type="dcterms:W3CDTF">2009-03-21T14:57:37Z</dcterms:created>
  <dcterms:modified xsi:type="dcterms:W3CDTF">2017-03-13T15:27:48Z</dcterms:modified>
</cp:coreProperties>
</file>